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0" windowWidth="14940" windowHeight="8100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<sst xmlns="http://schemas.openxmlformats.org/spreadsheetml/2006/main" count="35" uniqueCount="32">
  <si>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区   分</t>
  </si>
  <si>
    <t>男川浄水場</t>
  </si>
  <si>
    <t>仁木浄水場</t>
  </si>
  <si>
    <t>南部浄水場</t>
  </si>
  <si>
    <t>計</t>
  </si>
  <si>
    <t>１月平均</t>
  </si>
  <si>
    <t>１日平均</t>
  </si>
  <si>
    <t>１日最大</t>
  </si>
  <si>
    <t>最大日</t>
  </si>
  <si>
    <t>北野配水場</t>
  </si>
  <si>
    <t>上地配水場</t>
  </si>
  <si>
    <t>合　計</t>
  </si>
  <si>
    <t>*</t>
  </si>
  <si>
    <t>*</t>
  </si>
  <si>
    <t>１日平均</t>
  </si>
  <si>
    <t>７-５　配水量の状況（浄水場別、月別）</t>
  </si>
  <si>
    <t xml:space="preserve">2　 </t>
  </si>
  <si>
    <t xml:space="preserve">3　 </t>
  </si>
  <si>
    <r>
      <t>資料：上下</t>
    </r>
    <r>
      <rPr>
        <sz val="11"/>
        <rFont val="ＭＳ Ｐ明朝"/>
        <family val="1"/>
      </rPr>
      <t>水道局経営管理課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</si>
  <si>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５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</si>
  <si>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６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</si>
  <si>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７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</si>
  <si>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８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</si>
  <si>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９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</si>
  <si>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１０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</si>
  <si>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１１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</si>
  <si>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１２</t>
    </r>
    <r>
      <rPr>
        <sz val="11"/>
        <color indexed="9"/>
        <rFont val="ＭＳ Ｐ明朝"/>
        <family val="1"/>
      </rPr>
      <t>月</t>
    </r>
  </si>
  <si>
    <t xml:space="preserve"> 注 ：令和２年４月１日に簡易水道事業を水道事業に事業統合</t>
  </si>
  <si>
    <t>令和3年４月</t>
  </si>
  <si>
    <t>令和３年度 （単位：㎥）</t>
  </si>
  <si>
    <t>令和4年 1月</t>
  </si>
  <si>
    <t>令和3年度統合簡易水道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</si>
</sst>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#,##0.0;[Red]\-#,##0.0"/>
    <numFmt numFmtId="179" formatCode="#,##0_ "/>
    <numFmt numFmtId="180" formatCode="#,##0.0;\-#,##0.0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#,##0_ ;[Red]\-#,##0\ 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.6"/>
      <color indexed="12"/>
      <name val="明朝"/>
      <family val="1"/>
    </font>
    <font>
      <sz val="12"/>
      <name val="明朝"/>
      <family val="1"/>
    </font>
    <font>
      <u val="single"/>
      <sz val="9.6"/>
      <color indexed="36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7" fontId="10" fillId="0" borderId="0" xfId="65" applyNumberFormat="1" applyFont="1" applyFill="1" applyAlignment="1" applyProtection="1">
      <alignment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0" fontId="10" fillId="0" borderId="15" xfId="65" applyFont="1" applyFill="1" applyBorder="1" applyAlignment="1">
      <alignment horizontal="center" vertical="center"/>
      <protection/>
    </xf>
    <xf numFmtId="0" fontId="10" fillId="0" borderId="16" xfId="65" applyFont="1" applyFill="1" applyBorder="1" applyAlignment="1">
      <alignment horizontal="right" vertical="center"/>
      <protection/>
    </xf>
    <xf numFmtId="177" fontId="10" fillId="0" borderId="17" xfId="53" applyNumberFormat="1" applyFont="1" applyFill="1" applyBorder="1" applyAlignment="1">
      <alignment vertical="center"/>
    </xf>
    <xf numFmtId="177" fontId="10" fillId="0" borderId="18" xfId="53" applyNumberFormat="1" applyFont="1" applyFill="1" applyBorder="1" applyAlignment="1">
      <alignment vertical="center"/>
    </xf>
    <xf numFmtId="177" fontId="10" fillId="0" borderId="18" xfId="53" applyNumberFormat="1" applyFont="1" applyFill="1" applyBorder="1" applyAlignment="1" quotePrefix="1">
      <alignment horizontal="right" vertical="center"/>
    </xf>
    <xf numFmtId="49" fontId="10" fillId="0" borderId="16" xfId="65" applyNumberFormat="1" applyFont="1" applyFill="1" applyBorder="1" applyAlignment="1">
      <alignment horizontal="right" vertical="center"/>
      <protection/>
    </xf>
    <xf numFmtId="177" fontId="10" fillId="0" borderId="0" xfId="53" applyNumberFormat="1" applyFont="1" applyFill="1" applyBorder="1" applyAlignment="1">
      <alignment vertical="center"/>
    </xf>
    <xf numFmtId="177" fontId="10" fillId="0" borderId="0" xfId="53" applyNumberFormat="1" applyFont="1" applyFill="1" applyBorder="1" applyAlignment="1">
      <alignment horizontal="right" vertical="center"/>
    </xf>
    <xf numFmtId="37" fontId="10" fillId="0" borderId="0" xfId="65" applyNumberFormat="1" applyFont="1" applyFill="1" applyAlignment="1" applyProtection="1">
      <alignment horizontal="right"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37" fontId="10" fillId="0" borderId="0" xfId="65" applyNumberFormat="1" applyFont="1" applyFill="1" applyBorder="1" applyAlignment="1" applyProtection="1">
      <alignment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56" fontId="10" fillId="0" borderId="20" xfId="65" applyNumberFormat="1" applyFont="1" applyFill="1" applyBorder="1" applyAlignment="1" applyProtection="1">
      <alignment horizontal="right" vertical="center"/>
      <protection/>
    </xf>
    <xf numFmtId="37" fontId="10" fillId="0" borderId="20" xfId="65" applyNumberFormat="1" applyFont="1" applyFill="1" applyBorder="1" applyAlignment="1" applyProtection="1">
      <alignment horizontal="right" vertical="center"/>
      <protection/>
    </xf>
    <xf numFmtId="177" fontId="10" fillId="0" borderId="0" xfId="65" applyNumberFormat="1" applyFont="1" applyFill="1" applyBorder="1" applyAlignment="1" applyProtection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Border="1" applyAlignment="1">
      <alignment horizontal="right" vertical="center"/>
      <protection/>
    </xf>
    <xf numFmtId="0" fontId="10" fillId="0" borderId="20" xfId="65" applyFont="1" applyFill="1" applyBorder="1" applyAlignment="1">
      <alignment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50" fillId="0" borderId="0" xfId="65" applyFont="1" applyFill="1" applyAlignment="1">
      <alignment vertical="center"/>
      <protection/>
    </xf>
    <xf numFmtId="0" fontId="11" fillId="0" borderId="0" xfId="65" applyFont="1" applyFill="1" applyAlignment="1">
      <alignment vertical="center"/>
      <protection/>
    </xf>
    <xf numFmtId="0" fontId="12" fillId="0" borderId="0" xfId="65" applyFont="1" applyFill="1" applyBorder="1" applyAlignment="1">
      <alignment vertical="center"/>
      <protection/>
    </xf>
    <xf numFmtId="0" fontId="12" fillId="0" borderId="0" xfId="65" applyFont="1" applyFill="1" applyAlignment="1">
      <alignment vertical="center"/>
      <protection/>
    </xf>
    <xf numFmtId="0" fontId="9" fillId="0" borderId="0" xfId="65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岡崎市統計書2008年版」20.10.31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  <pageSetUpPr fitToPage="1"/>
  </sheetPr>
  <dimension ref="B1:R24"/>
  <sheetViews>
    <sheetView showGridLines="0" tabSelected="1" defaultGridColor="0" zoomScalePageLayoutView="0" colorId="22" workbookViewId="0" topLeftCell="A1">
      <pane ySplit="3" topLeftCell="A4" activePane="bottomLeft" state="frozen"/>
      <selection pane="topLeft" activeCell="K11" sqref="K11"/>
      <selection pane="bottomLeft" activeCell="H4" sqref="H4"/>
    </sheetView>
  </sheetViews>
  <sheetFormatPr defaultColWidth="8.625" defaultRowHeight="13.5"/>
  <cols>
    <col min="1" max="1" width="1.625" style="20" customWidth="1"/>
    <col min="2" max="2" width="13.50390625" style="20" customWidth="1"/>
    <col min="3" max="4" width="12.50390625" style="20" bestFit="1" customWidth="1"/>
    <col min="5" max="5" width="11.00390625" style="20" bestFit="1" customWidth="1"/>
    <col min="6" max="7" width="11.25390625" style="20" bestFit="1" customWidth="1"/>
    <col min="8" max="8" width="24.00390625" style="20" bestFit="1" customWidth="1"/>
    <col min="9" max="9" width="12.50390625" style="20" bestFit="1" customWidth="1"/>
    <col min="10" max="16384" width="8.625" style="20" customWidth="1"/>
  </cols>
  <sheetData>
    <row r="1" spans="2:8" ht="24">
      <c r="B1" s="28" t="s">
        <v>15</v>
      </c>
      <c r="C1" s="28"/>
      <c r="D1" s="28"/>
      <c r="E1" s="28"/>
      <c r="F1" s="28"/>
      <c r="G1" s="28"/>
      <c r="H1" s="28"/>
    </row>
    <row r="2" ht="13.5">
      <c r="J2" s="21" t="s">
        <v>29</v>
      </c>
    </row>
    <row r="3" spans="2:8" ht="4.5" customHeight="1" thickBot="1">
      <c r="B3" s="22"/>
      <c r="C3" s="22"/>
      <c r="D3" s="22"/>
      <c r="E3" s="22"/>
      <c r="F3" s="22"/>
      <c r="G3" s="22"/>
      <c r="H3" s="22"/>
    </row>
    <row r="4" spans="2:10" s="23" customFormat="1" ht="13.5">
      <c r="B4" s="2" t="s">
        <v>0</v>
      </c>
      <c r="C4" s="3" t="s">
        <v>1</v>
      </c>
      <c r="D4" s="4" t="s">
        <v>2</v>
      </c>
      <c r="E4" s="4" t="s">
        <v>3</v>
      </c>
      <c r="F4" s="4" t="s">
        <v>9</v>
      </c>
      <c r="G4" s="5" t="s">
        <v>10</v>
      </c>
      <c r="H4" s="5" t="s">
        <v>31</v>
      </c>
      <c r="I4" s="3" t="s">
        <v>11</v>
      </c>
      <c r="J4" s="4" t="s">
        <v>14</v>
      </c>
    </row>
    <row r="5" spans="2:10" ht="13.5">
      <c r="B5" s="6" t="s">
        <v>28</v>
      </c>
      <c r="C5" s="7">
        <v>1738703</v>
      </c>
      <c r="D5" s="8">
        <v>851050</v>
      </c>
      <c r="E5" s="9">
        <v>24974</v>
      </c>
      <c r="F5" s="8">
        <v>279240</v>
      </c>
      <c r="G5" s="8">
        <v>490590</v>
      </c>
      <c r="H5" s="8">
        <v>37303</v>
      </c>
      <c r="I5" s="19">
        <f aca="true" t="shared" si="0" ref="I5:I18">SUM(C5:H5)</f>
        <v>3421860</v>
      </c>
      <c r="J5" s="1">
        <f>AVERAGE(I5/30)</f>
        <v>114062</v>
      </c>
    </row>
    <row r="6" spans="2:10" ht="13.5">
      <c r="B6" s="6" t="s">
        <v>19</v>
      </c>
      <c r="C6" s="7">
        <v>1785042</v>
      </c>
      <c r="D6" s="11">
        <v>859020</v>
      </c>
      <c r="E6" s="12">
        <v>24011</v>
      </c>
      <c r="F6" s="11">
        <v>291230</v>
      </c>
      <c r="G6" s="11">
        <v>502580</v>
      </c>
      <c r="H6" s="11">
        <v>38371</v>
      </c>
      <c r="I6" s="19">
        <f t="shared" si="0"/>
        <v>3500254</v>
      </c>
      <c r="J6" s="1">
        <f>AVERAGE(I6/31)</f>
        <v>112911.41935483871</v>
      </c>
    </row>
    <row r="7" spans="2:10" ht="13.5">
      <c r="B7" s="6" t="s">
        <v>20</v>
      </c>
      <c r="C7" s="7">
        <v>1768910</v>
      </c>
      <c r="D7" s="11">
        <v>858260</v>
      </c>
      <c r="E7" s="12">
        <v>23180</v>
      </c>
      <c r="F7" s="11">
        <v>265890</v>
      </c>
      <c r="G7" s="11">
        <v>500812</v>
      </c>
      <c r="H7" s="11">
        <v>38530</v>
      </c>
      <c r="I7" s="19">
        <f t="shared" si="0"/>
        <v>3455582</v>
      </c>
      <c r="J7" s="1">
        <f>AVERAGE(I7/30)</f>
        <v>115186.06666666667</v>
      </c>
    </row>
    <row r="8" spans="2:10" ht="13.5">
      <c r="B8" s="6" t="s">
        <v>21</v>
      </c>
      <c r="C8" s="7">
        <v>1818365</v>
      </c>
      <c r="D8" s="11">
        <v>916210</v>
      </c>
      <c r="E8" s="12">
        <v>30270</v>
      </c>
      <c r="F8" s="11">
        <v>286070</v>
      </c>
      <c r="G8" s="11">
        <v>558264</v>
      </c>
      <c r="H8" s="11">
        <v>40656</v>
      </c>
      <c r="I8" s="19">
        <f t="shared" si="0"/>
        <v>3649835</v>
      </c>
      <c r="J8" s="1">
        <f>AVERAGE(I8/31)</f>
        <v>117736.6129032258</v>
      </c>
    </row>
    <row r="9" spans="2:10" ht="13.5">
      <c r="B9" s="6" t="s">
        <v>22</v>
      </c>
      <c r="C9" s="7">
        <v>1797389</v>
      </c>
      <c r="D9" s="11">
        <v>885650</v>
      </c>
      <c r="E9" s="12">
        <v>30435</v>
      </c>
      <c r="F9" s="11">
        <v>270030</v>
      </c>
      <c r="G9" s="11">
        <v>522073</v>
      </c>
      <c r="H9" s="11">
        <v>39667</v>
      </c>
      <c r="I9" s="19">
        <f t="shared" si="0"/>
        <v>3545244</v>
      </c>
      <c r="J9" s="1">
        <f>AVERAGE(I9/31)</f>
        <v>114362.70967741935</v>
      </c>
    </row>
    <row r="10" spans="2:10" ht="13.5">
      <c r="B10" s="6" t="s">
        <v>23</v>
      </c>
      <c r="C10" s="7">
        <v>1737089</v>
      </c>
      <c r="D10" s="11">
        <v>855900</v>
      </c>
      <c r="E10" s="12">
        <v>25782</v>
      </c>
      <c r="F10" s="11">
        <v>250700</v>
      </c>
      <c r="G10" s="11">
        <v>492520</v>
      </c>
      <c r="H10" s="11">
        <v>36379</v>
      </c>
      <c r="I10" s="19">
        <f t="shared" si="0"/>
        <v>3398370</v>
      </c>
      <c r="J10" s="1">
        <f>AVERAGE(I10/30)</f>
        <v>113279</v>
      </c>
    </row>
    <row r="11" spans="2:10" ht="13.5">
      <c r="B11" s="6" t="s">
        <v>24</v>
      </c>
      <c r="C11" s="7">
        <v>1816124</v>
      </c>
      <c r="D11" s="11">
        <v>892210</v>
      </c>
      <c r="E11" s="12">
        <v>24040</v>
      </c>
      <c r="F11" s="11">
        <v>261010</v>
      </c>
      <c r="G11" s="11">
        <v>503422</v>
      </c>
      <c r="H11" s="11">
        <v>37810</v>
      </c>
      <c r="I11" s="19">
        <f t="shared" si="0"/>
        <v>3534616</v>
      </c>
      <c r="J11" s="1">
        <f>AVERAGE(I11/31)</f>
        <v>114019.87096774194</v>
      </c>
    </row>
    <row r="12" spans="2:10" ht="13.5">
      <c r="B12" s="6" t="s">
        <v>25</v>
      </c>
      <c r="C12" s="7">
        <v>1751844</v>
      </c>
      <c r="D12" s="11">
        <v>864830</v>
      </c>
      <c r="E12" s="12">
        <v>24370</v>
      </c>
      <c r="F12" s="11">
        <v>261480</v>
      </c>
      <c r="G12" s="11">
        <v>487319</v>
      </c>
      <c r="H12" s="11">
        <v>37430</v>
      </c>
      <c r="I12" s="19">
        <f t="shared" si="0"/>
        <v>3427273</v>
      </c>
      <c r="J12" s="1">
        <f>AVERAGE(I12/30)</f>
        <v>114242.43333333333</v>
      </c>
    </row>
    <row r="13" spans="2:10" ht="13.5">
      <c r="B13" s="6" t="s">
        <v>26</v>
      </c>
      <c r="C13" s="7">
        <v>1786944</v>
      </c>
      <c r="D13" s="11">
        <v>890410</v>
      </c>
      <c r="E13" s="12">
        <v>25050</v>
      </c>
      <c r="F13" s="11">
        <v>272990</v>
      </c>
      <c r="G13" s="11">
        <v>502093</v>
      </c>
      <c r="H13" s="11">
        <v>38662</v>
      </c>
      <c r="I13" s="19">
        <f t="shared" si="0"/>
        <v>3516149</v>
      </c>
      <c r="J13" s="1">
        <f>AVERAGE(I13/31)</f>
        <v>113424.16129032258</v>
      </c>
    </row>
    <row r="14" spans="2:10" ht="13.5">
      <c r="B14" s="6" t="s">
        <v>30</v>
      </c>
      <c r="C14" s="7">
        <v>1782881</v>
      </c>
      <c r="D14" s="11">
        <v>861690</v>
      </c>
      <c r="E14" s="11">
        <v>24576</v>
      </c>
      <c r="F14" s="11">
        <v>308210</v>
      </c>
      <c r="G14" s="11">
        <v>485732</v>
      </c>
      <c r="H14" s="11">
        <v>40985</v>
      </c>
      <c r="I14" s="19">
        <f t="shared" si="0"/>
        <v>3504074</v>
      </c>
      <c r="J14" s="1">
        <f>AVERAGE(I14/31)</f>
        <v>113034.64516129032</v>
      </c>
    </row>
    <row r="15" spans="2:11" ht="13.5">
      <c r="B15" s="10" t="s">
        <v>16</v>
      </c>
      <c r="C15" s="7">
        <v>1592822</v>
      </c>
      <c r="D15" s="11">
        <v>774040</v>
      </c>
      <c r="E15" s="11">
        <v>22413</v>
      </c>
      <c r="F15" s="11">
        <v>273620</v>
      </c>
      <c r="G15" s="11">
        <v>436936</v>
      </c>
      <c r="H15" s="11">
        <v>37050</v>
      </c>
      <c r="I15" s="19">
        <f t="shared" si="0"/>
        <v>3136881</v>
      </c>
      <c r="J15" s="1">
        <f>AVERAGE(I15/28)</f>
        <v>112031.46428571429</v>
      </c>
      <c r="K15" s="24"/>
    </row>
    <row r="16" spans="2:10" ht="13.5">
      <c r="B16" s="10" t="s">
        <v>17</v>
      </c>
      <c r="C16" s="7">
        <v>1757411</v>
      </c>
      <c r="D16" s="11">
        <v>854730</v>
      </c>
      <c r="E16" s="11">
        <v>25020</v>
      </c>
      <c r="F16" s="11">
        <v>308340</v>
      </c>
      <c r="G16" s="11">
        <v>488023</v>
      </c>
      <c r="H16" s="11">
        <v>39636</v>
      </c>
      <c r="I16" s="19">
        <f t="shared" si="0"/>
        <v>3473160</v>
      </c>
      <c r="J16" s="1">
        <f>AVERAGE(I16/31)</f>
        <v>112037.41935483871</v>
      </c>
    </row>
    <row r="17" spans="2:18" s="25" customFormat="1" ht="13.5">
      <c r="B17" s="14" t="s">
        <v>4</v>
      </c>
      <c r="C17" s="15">
        <f aca="true" t="shared" si="1" ref="C17:H17">SUM(C5:C16)</f>
        <v>21133524</v>
      </c>
      <c r="D17" s="15">
        <f t="shared" si="1"/>
        <v>10364000</v>
      </c>
      <c r="E17" s="15">
        <f t="shared" si="1"/>
        <v>304121</v>
      </c>
      <c r="F17" s="15">
        <f t="shared" si="1"/>
        <v>3328810</v>
      </c>
      <c r="G17" s="15">
        <f t="shared" si="1"/>
        <v>5970364</v>
      </c>
      <c r="H17" s="15">
        <f t="shared" si="1"/>
        <v>462479</v>
      </c>
      <c r="I17" s="19">
        <f t="shared" si="0"/>
        <v>41563298</v>
      </c>
      <c r="J17" s="13" t="s">
        <v>12</v>
      </c>
      <c r="N17" s="20"/>
      <c r="O17" s="20"/>
      <c r="P17" s="20"/>
      <c r="Q17" s="20"/>
      <c r="R17" s="20"/>
    </row>
    <row r="18" spans="2:10" ht="13.5">
      <c r="B18" s="14" t="s">
        <v>5</v>
      </c>
      <c r="C18" s="1">
        <f aca="true" t="shared" si="2" ref="C18:H18">AVERAGE(C5:C16)</f>
        <v>1761127</v>
      </c>
      <c r="D18" s="15">
        <f t="shared" si="2"/>
        <v>863666.6666666666</v>
      </c>
      <c r="E18" s="15">
        <f t="shared" si="2"/>
        <v>25343.416666666668</v>
      </c>
      <c r="F18" s="15">
        <f t="shared" si="2"/>
        <v>277400.8333333333</v>
      </c>
      <c r="G18" s="15">
        <f t="shared" si="2"/>
        <v>497530.3333333333</v>
      </c>
      <c r="H18" s="15">
        <f t="shared" si="2"/>
        <v>38539.916666666664</v>
      </c>
      <c r="I18" s="19">
        <f t="shared" si="0"/>
        <v>3463608.1666666665</v>
      </c>
      <c r="J18" s="13" t="s">
        <v>12</v>
      </c>
    </row>
    <row r="19" spans="2:11" ht="13.5">
      <c r="B19" s="14" t="s">
        <v>6</v>
      </c>
      <c r="C19" s="1">
        <f aca="true" t="shared" si="3" ref="C19:I19">AVERAGE(C17/365)</f>
        <v>57900.06575342466</v>
      </c>
      <c r="D19" s="15">
        <f t="shared" si="3"/>
        <v>28394.520547945205</v>
      </c>
      <c r="E19" s="15">
        <f t="shared" si="3"/>
        <v>833.2082191780822</v>
      </c>
      <c r="F19" s="15">
        <f t="shared" si="3"/>
        <v>9120.027397260274</v>
      </c>
      <c r="G19" s="15">
        <f>AVERAGE(G17/365)</f>
        <v>16357.161643835616</v>
      </c>
      <c r="H19" s="15">
        <f t="shared" si="3"/>
        <v>1267.0657534246575</v>
      </c>
      <c r="I19" s="15">
        <f t="shared" si="3"/>
        <v>113872.04931506849</v>
      </c>
      <c r="J19" s="13" t="s">
        <v>13</v>
      </c>
      <c r="K19" s="24"/>
    </row>
    <row r="20" spans="2:10" ht="13.5">
      <c r="B20" s="14" t="s">
        <v>7</v>
      </c>
      <c r="C20" s="1">
        <v>62249</v>
      </c>
      <c r="D20" s="1">
        <v>30830</v>
      </c>
      <c r="E20" s="1">
        <v>1252</v>
      </c>
      <c r="F20" s="1">
        <v>12420</v>
      </c>
      <c r="G20" s="1">
        <v>22541</v>
      </c>
      <c r="H20" s="1">
        <v>1595</v>
      </c>
      <c r="I20" s="1">
        <v>122208</v>
      </c>
      <c r="J20" s="13" t="s">
        <v>12</v>
      </c>
    </row>
    <row r="21" spans="2:10" ht="14.25" thickBot="1">
      <c r="B21" s="16" t="s">
        <v>8</v>
      </c>
      <c r="C21" s="17">
        <v>44413</v>
      </c>
      <c r="D21" s="17">
        <v>44390</v>
      </c>
      <c r="E21" s="17">
        <v>44433</v>
      </c>
      <c r="F21" s="17">
        <v>44234</v>
      </c>
      <c r="G21" s="17">
        <v>44390</v>
      </c>
      <c r="H21" s="17">
        <v>44318</v>
      </c>
      <c r="I21" s="17">
        <v>44330</v>
      </c>
      <c r="J21" s="18" t="s">
        <v>12</v>
      </c>
    </row>
    <row r="22" ht="4.5" customHeight="1"/>
    <row r="23" ht="13.5">
      <c r="B23" s="26" t="s">
        <v>18</v>
      </c>
    </row>
    <row r="24" ht="13.5">
      <c r="B24" s="27" t="s">
        <v>27</v>
      </c>
    </row>
  </sheetData>
  <sheetProtection/>
  <mergeCells count="1">
    <mergeCell ref="B1:H1"/>
  </mergeCells>
  <printOptions/>
  <pageMargins left="0.5118110236220472" right="0.5118110236220472" top="0.5118110236220472" bottom="0.5118110236220472" header="0.5118110236220472" footer="0.5118110236220472"/>
  <pageSetup cellComments="asDisplayed" fitToHeight="1" fitToWidth="1" horizontalDpi="600" verticalDpi="600" orientation="portrait" paperSize="9" scale="79" r:id="rId1"/>
  <ignoredErrors>
    <ignoredError sqref="B15:B16" numberStoredAsText="1"/>
    <ignoredError sqref="J6:J7 J10:J11 J12 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cp:lastPrinted>2017-12-18T06:40:34Z</cp:lastPrinted>
  <dcterms:created xsi:type="dcterms:W3CDTF">2009-10-16T01:57:22Z</dcterms:created>
  <dcterms:modified xsi:type="dcterms:W3CDTF">2023-01-20T06:25:46Z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00080094000000000000010262b10207c74006b004c800</vt:lpwstr>
  </property>
</Properties>
</file>